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hd1\общие документы\бюджет\РЕШЕНИЯ РАЙОННОЙ ДУМЫ\Решения ДКР 2024 год\РДКР от 19.12.2023 №___ (бюджет 2024-2026)\Приложения\"/>
    </mc:Choice>
  </mc:AlternateContent>
  <bookViews>
    <workbookView xWindow="0" yWindow="0" windowWidth="16380" windowHeight="8190" tabRatio="500"/>
  </bookViews>
  <sheets>
    <sheet name="1" sheetId="1" r:id="rId1"/>
  </sheets>
  <definedNames>
    <definedName name="_xlnm.Print_Titles" localSheetId="0">'1'!$9:$10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42" i="1"/>
  <c r="E41" i="1"/>
  <c r="E40" i="1"/>
  <c r="G39" i="1"/>
  <c r="G38" i="1" s="1"/>
  <c r="F39" i="1"/>
  <c r="F38" i="1" s="1"/>
  <c r="D39" i="1"/>
  <c r="D38" i="1" s="1"/>
  <c r="E38" i="1" s="1"/>
  <c r="E35" i="1"/>
  <c r="G34" i="1"/>
  <c r="F34" i="1"/>
  <c r="D34" i="1"/>
  <c r="E34" i="1" s="1"/>
  <c r="G32" i="1"/>
  <c r="E31" i="1"/>
  <c r="G30" i="1"/>
  <c r="F30" i="1"/>
  <c r="D30" i="1"/>
  <c r="E30" i="1" s="1"/>
  <c r="E29" i="1"/>
  <c r="E28" i="1"/>
  <c r="G27" i="1"/>
  <c r="F27" i="1"/>
  <c r="D27" i="1"/>
  <c r="E27" i="1" s="1"/>
  <c r="E26" i="1"/>
  <c r="E24" i="1"/>
  <c r="G23" i="1"/>
  <c r="F23" i="1"/>
  <c r="D23" i="1"/>
  <c r="E23" i="1" s="1"/>
  <c r="E22" i="1"/>
  <c r="G20" i="1"/>
  <c r="F20" i="1"/>
  <c r="D20" i="1"/>
  <c r="E20" i="1" s="1"/>
  <c r="E19" i="1"/>
  <c r="E18" i="1"/>
  <c r="E17" i="1"/>
  <c r="G16" i="1"/>
  <c r="G11" i="1" s="1"/>
  <c r="G44" i="1" s="1"/>
  <c r="F16" i="1"/>
  <c r="D16" i="1"/>
  <c r="E16" i="1" s="1"/>
  <c r="G14" i="1"/>
  <c r="E13" i="1"/>
  <c r="G12" i="1"/>
  <c r="F12" i="1"/>
  <c r="D12" i="1"/>
  <c r="E12" i="1" s="1"/>
  <c r="F11" i="1" l="1"/>
  <c r="F44" i="1" s="1"/>
  <c r="D11" i="1"/>
  <c r="E39" i="1"/>
  <c r="D44" i="1" l="1"/>
  <c r="E44" i="1" s="1"/>
  <c r="E11" i="1"/>
</calcChain>
</file>

<file path=xl/sharedStrings.xml><?xml version="1.0" encoding="utf-8"?>
<sst xmlns="http://schemas.openxmlformats.org/spreadsheetml/2006/main" count="81" uniqueCount="78">
  <si>
    <t>к решению Думы Красноселькупского района</t>
  </si>
  <si>
    <t xml:space="preserve">Доходы бюджета Красноселькупского района на 2024 год </t>
  </si>
  <si>
    <t>руб.</t>
  </si>
  <si>
    <t>Код бюджетной классификации Российской федерации</t>
  </si>
  <si>
    <t>Наименование групп, подгрупп и статей доходов</t>
  </si>
  <si>
    <t>Сумма</t>
  </si>
  <si>
    <t>Сумма руб.</t>
  </si>
  <si>
    <t>1 00 00000 00 0000 000</t>
  </si>
  <si>
    <t>НАЛОГОВЫЕ И НЕНАЛОГОВЫЕ ДОХОДЫ</t>
  </si>
  <si>
    <t xml:space="preserve">1 01 00000 00 0000 000 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</si>
  <si>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</si>
  <si>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</si>
  <si>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</si>
  <si>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</si>
  <si>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</si>
  <si>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</si>
  <si>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</si>
  <si>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</si>
  <si>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</si>
  <si>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</si>
  <si>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</si>
  <si>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</si>
  <si>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</si>
  <si>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</si>
  <si>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</si>
  <si>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</si>
  <si>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</si>
  <si>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</si>
  <si>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</si>
  <si>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</si>
  <si>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</si>
  <si>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</si>
  <si>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</si>
  <si>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1 08 03000 01 0000 110</t>
  </si>
  <si>
    <t>Налог на имущество физических лиц
Государственная пошлина по делам, рассматриваемым в судах общей юрисдикции, мировыми судьями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</si>
  <si>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</si>
  <si>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</si>
  <si>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</si>
  <si>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</si>
  <si>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</si>
  <si>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</si>
  <si>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</si>
  <si>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</si>
  <si>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</si>
  <si>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</si>
  <si>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</si>
  <si>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</si>
  <si>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</si>
  <si>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</si>
  <si>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</si>
  <si>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</si>
  <si>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1 14 13000 00 0000 000</t>
  </si>
  <si>
    <t>Доходы от приватизации имущества, находящегося в государственной и муниципальной собственности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</si>
  <si>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</si>
  <si>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</si>
  <si>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</si>
  <si>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</si>
  <si>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</si>
  <si>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</si>
  <si>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1 16 11000 01 0000 140</t>
  </si>
  <si>
    <t>Платежи, уплачиваемые в целях возмещения вреда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</si>
  <si>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</si>
  <si>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</si>
  <si>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</si>
  <si>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</si>
  <si>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</si>
  <si>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</si>
  <si>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</si>
  <si>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</si>
  <si>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</si>
  <si>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</si>
  <si>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</si>
  <si>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</si>
  <si>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ИТОГО ДОХОДОВ</t>
  </si>
  <si>
    <t>"О бюджете Красноселькупского района на 2024</t>
  </si>
  <si>
    <t>год и на плановый период 2025 и 2026 годов"</t>
  </si>
  <si>
    <t>Приложение № 1</t>
  </si>
  <si>
    <t>от  "_____"___________20____г. №________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</si>
</sst>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0_ ;[Red]\-#,##0.00\ "/>
  </numFmts>
  <fonts count="8">
    <font>
      <sz val="10"/>
      <color theme="1"/>
      <name val="Arial Cyr"/>
      <charset val="1"/>
    </font>
    <font>
      <sz val="10"/>
      <name val="Arial Cyr"/>
      <charset val="1"/>
    </font>
    <font>
      <sz val="12"/>
      <name val="Liberation Sans"/>
      <family val="2"/>
      <charset val="204"/>
    </font>
    <font>
      <sz val="11"/>
      <name val="Liberation Sans"/>
      <family val="2"/>
      <charset val="204"/>
    </font>
    <font>
      <sz val="10"/>
      <name val="Liberation Sans"/>
      <family val="2"/>
      <charset val="204"/>
    </font>
    <font>
      <sz val="10"/>
      <color theme="1"/>
      <name val="Liberation Sans"/>
      <family val="2"/>
      <charset val="204"/>
    </font>
    <font>
      <b/>
      <sz val="12"/>
      <name val="Liberation Sans"/>
      <family val="2"/>
      <charset val="204"/>
    </font>
    <font>
      <b/>
      <sz val="11"/>
      <name val="Liberation San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4" fillId="0" borderId="0" xfId="0" applyFont="1" applyAlignment="1" applyProtection="1"/>
    <xf numFmtId="0" fontId="5" fillId="0" borderId="0" xfId="0" applyFont="1" applyAlignment="1" applyProtection="1"/>
    <xf numFmtId="164" fontId="2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6" fillId="0" borderId="1" xfId="0" applyFont="1" applyBorder="1" applyAlignment="1" applyProtection="1">
      <alignment horizontal="center" vertical="center" wrapText="1"/>
    </xf>
    <xf numFmtId="164" fontId="6" fillId="0" borderId="2" xfId="0" applyNumberFormat="1" applyFont="1" applyBorder="1" applyAlignment="1" applyProtection="1">
      <alignment horizontal="center" vertical="center" wrapText="1"/>
    </xf>
    <xf numFmtId="164" fontId="6" fillId="0" borderId="3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5" xfId="0" applyNumberFormat="1" applyFont="1" applyBorder="1" applyAlignment="1" applyProtection="1">
      <alignment horizontal="center" vertical="center"/>
    </xf>
    <xf numFmtId="164" fontId="4" fillId="0" borderId="6" xfId="0" applyNumberFormat="1" applyFont="1" applyBorder="1" applyAlignment="1" applyProtection="1">
      <alignment horizontal="center"/>
    </xf>
    <xf numFmtId="164" fontId="6" fillId="0" borderId="8" xfId="0" applyNumberFormat="1" applyFont="1" applyBorder="1" applyAlignment="1" applyProtection="1"/>
    <xf numFmtId="165" fontId="6" fillId="0" borderId="9" xfId="0" applyNumberFormat="1" applyFont="1" applyBorder="1" applyAlignment="1" applyProtection="1">
      <alignment vertical="center"/>
    </xf>
    <xf numFmtId="164" fontId="2" fillId="0" borderId="8" xfId="0" applyNumberFormat="1" applyFont="1" applyBorder="1" applyAlignment="1" applyProtection="1"/>
    <xf numFmtId="165" fontId="2" fillId="0" borderId="9" xfId="0" applyNumberFormat="1" applyFont="1" applyBorder="1" applyAlignment="1" applyProtection="1">
      <alignment vertical="center"/>
    </xf>
    <xf numFmtId="164" fontId="6" fillId="0" borderId="8" xfId="0" applyNumberFormat="1" applyFont="1" applyBorder="1" applyAlignment="1" applyProtection="1">
      <alignment vertical="center"/>
    </xf>
    <xf numFmtId="164" fontId="2" fillId="0" borderId="8" xfId="0" applyNumberFormat="1" applyFont="1" applyBorder="1" applyAlignment="1" applyProtection="1">
      <alignment vertical="center"/>
    </xf>
    <xf numFmtId="164" fontId="6" fillId="2" borderId="8" xfId="0" applyNumberFormat="1" applyFont="1" applyFill="1" applyBorder="1" applyAlignment="1" applyProtection="1">
      <alignment vertical="center"/>
    </xf>
    <xf numFmtId="164" fontId="2" fillId="2" borderId="8" xfId="0" applyNumberFormat="1" applyFont="1" applyFill="1" applyBorder="1" applyAlignment="1" applyProtection="1">
      <alignment vertical="center"/>
    </xf>
    <xf numFmtId="0" fontId="6" fillId="0" borderId="10" xfId="0" applyFont="1" applyBorder="1" applyAlignment="1" applyProtection="1">
      <alignment horizontal="left" vertical="top"/>
    </xf>
    <xf numFmtId="164" fontId="6" fillId="0" borderId="11" xfId="0" applyNumberFormat="1" applyFont="1" applyBorder="1" applyAlignment="1" applyProtection="1">
      <alignment vertical="center"/>
    </xf>
    <xf numFmtId="165" fontId="6" fillId="0" borderId="12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left"/>
    </xf>
    <xf numFmtId="0" fontId="7" fillId="0" borderId="7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vertical="center"/>
    </xf>
    <xf numFmtId="0" fontId="7" fillId="2" borderId="7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4"/>
  <sheetViews>
    <sheetView tabSelected="1" zoomScaleNormal="100" workbookViewId="0">
      <selection activeCell="G41" sqref="G41"/>
    </sheetView>
  </sheetViews>
  <sheetFormatPr defaultColWidth="9.140625" defaultRowHeight="12.75"/>
  <cols>
    <col min="1" max="1" width="22.85546875" style="25" customWidth="1"/>
    <col min="2" max="2" width="18.42578125" style="4" customWidth="1"/>
    <col min="3" max="3" width="28.5703125" style="4" customWidth="1"/>
    <col min="4" max="4" width="12.28515625" style="4" hidden="1" customWidth="1"/>
    <col min="5" max="5" width="14.42578125" style="4" hidden="1" customWidth="1"/>
    <col min="6" max="6" width="14.7109375" style="4" hidden="1" customWidth="1"/>
    <col min="7" max="7" width="19.5703125" style="4" customWidth="1"/>
    <col min="8" max="1024" width="9.140625" style="4"/>
    <col min="1025" max="16384" width="9.140625" style="5"/>
  </cols>
  <sheetData>
    <row r="1" spans="1:7" ht="14.25" customHeight="1">
      <c r="A1" s="1"/>
      <c r="B1" s="2"/>
      <c r="C1" s="3" t="s">
        <v>76</v>
      </c>
      <c r="D1" s="2"/>
      <c r="E1" s="2"/>
      <c r="F1" s="2"/>
      <c r="G1" s="2"/>
    </row>
    <row r="2" spans="1:7" ht="15">
      <c r="A2" s="1"/>
      <c r="B2" s="2"/>
      <c r="C2" s="3" t="s">
        <v>0</v>
      </c>
      <c r="D2" s="2"/>
      <c r="E2" s="2"/>
      <c r="F2" s="2"/>
      <c r="G2" s="2"/>
    </row>
    <row r="3" spans="1:7" ht="14.25" customHeight="1">
      <c r="A3" s="1"/>
      <c r="B3" s="2"/>
      <c r="C3" s="3" t="s">
        <v>74</v>
      </c>
      <c r="D3" s="2"/>
      <c r="E3" s="2"/>
      <c r="F3" s="2"/>
      <c r="G3" s="2"/>
    </row>
    <row r="4" spans="1:7" ht="14.25" customHeight="1">
      <c r="A4" s="1"/>
      <c r="B4" s="2"/>
      <c r="C4" s="3" t="s">
        <v>75</v>
      </c>
      <c r="D4" s="2"/>
      <c r="E4" s="2"/>
      <c r="F4" s="2"/>
      <c r="G4" s="2"/>
    </row>
    <row r="5" spans="1:7" ht="14.25" customHeight="1">
      <c r="A5" s="1"/>
      <c r="B5" s="2"/>
      <c r="C5" s="3" t="s">
        <v>77</v>
      </c>
      <c r="D5" s="2"/>
      <c r="E5" s="2"/>
      <c r="F5" s="2"/>
      <c r="G5" s="2"/>
    </row>
    <row r="6" spans="1:7" ht="21.75" customHeight="1">
      <c r="A6" s="1"/>
      <c r="B6" s="2"/>
      <c r="C6" s="2"/>
      <c r="D6" s="2"/>
      <c r="E6" s="2"/>
      <c r="F6" s="2"/>
      <c r="G6" s="2"/>
    </row>
    <row r="7" spans="1:7" ht="18.75" customHeight="1">
      <c r="A7" s="36" t="s">
        <v>1</v>
      </c>
      <c r="B7" s="36"/>
      <c r="C7" s="36"/>
      <c r="D7" s="36"/>
      <c r="E7" s="36"/>
      <c r="F7" s="36"/>
      <c r="G7" s="36"/>
    </row>
    <row r="8" spans="1:7" ht="15">
      <c r="A8" s="1"/>
      <c r="B8" s="2"/>
      <c r="C8" s="2"/>
      <c r="E8" s="6"/>
      <c r="F8" s="6" t="s">
        <v>2</v>
      </c>
      <c r="G8" s="7" t="s">
        <v>2</v>
      </c>
    </row>
    <row r="9" spans="1:7" ht="60" customHeight="1">
      <c r="A9" s="8" t="s">
        <v>3</v>
      </c>
      <c r="B9" s="37" t="s">
        <v>4</v>
      </c>
      <c r="C9" s="37"/>
      <c r="D9" s="9" t="s">
        <v>5</v>
      </c>
      <c r="E9" s="9" t="s">
        <v>6</v>
      </c>
      <c r="F9" s="9" t="s">
        <v>5</v>
      </c>
      <c r="G9" s="10" t="s">
        <v>5</v>
      </c>
    </row>
    <row r="10" spans="1:7" ht="12" customHeight="1">
      <c r="A10" s="11">
        <v>1</v>
      </c>
      <c r="B10" s="38">
        <v>2</v>
      </c>
      <c r="C10" s="38"/>
      <c r="D10" s="12">
        <v>3</v>
      </c>
      <c r="E10" s="12"/>
      <c r="F10" s="12"/>
      <c r="G10" s="13">
        <v>3</v>
      </c>
    </row>
    <row r="11" spans="1:7" ht="30.75" customHeight="1">
      <c r="A11" s="26" t="s">
        <v>7</v>
      </c>
      <c r="B11" s="33" t="s">
        <v>8</v>
      </c>
      <c r="C11" s="33"/>
      <c r="D11" s="14" t="e">
        <f>D12+D16+D20+D23+D27+D30+#REF!+#REF!+D34</f>
        <v>#REF!</v>
      </c>
      <c r="E11" s="14" t="e">
        <f>D11*1000</f>
        <v>#REF!</v>
      </c>
      <c r="F11" s="14" t="e">
        <f>F12+F16+F20+F23+F27+F30+#REF!+#REF!+F34</f>
        <v>#REF!</v>
      </c>
      <c r="G11" s="15">
        <f>G12+G14+G16+G20+G23+G27+G30+G32+G34</f>
        <v>448564000</v>
      </c>
    </row>
    <row r="12" spans="1:7" ht="27" customHeight="1">
      <c r="A12" s="26" t="s">
        <v>9</v>
      </c>
      <c r="B12" s="33" t="s">
        <v>10</v>
      </c>
      <c r="C12" s="33"/>
      <c r="D12" s="14">
        <f>D13</f>
        <v>178296</v>
      </c>
      <c r="E12" s="14">
        <f>D12*1000</f>
        <v>178296000</v>
      </c>
      <c r="F12" s="14">
        <f>F13</f>
        <v>178296000</v>
      </c>
      <c r="G12" s="15">
        <f>G13</f>
        <v>355111000</v>
      </c>
    </row>
    <row r="13" spans="1:7" ht="24" customHeight="1">
      <c r="A13" s="27" t="s">
        <v>11</v>
      </c>
      <c r="B13" s="31" t="s">
        <v>12</v>
      </c>
      <c r="C13" s="31"/>
      <c r="D13" s="16">
        <v>178296</v>
      </c>
      <c r="E13" s="16">
        <f>D13*1000</f>
        <v>178296000</v>
      </c>
      <c r="F13" s="16">
        <v>178296000</v>
      </c>
      <c r="G13" s="17">
        <v>355111000</v>
      </c>
    </row>
    <row r="14" spans="1:7" ht="59.25" customHeight="1">
      <c r="A14" s="26" t="s">
        <v>13</v>
      </c>
      <c r="B14" s="33" t="s">
        <v>14</v>
      </c>
      <c r="C14" s="33"/>
      <c r="D14" s="16"/>
      <c r="E14" s="16"/>
      <c r="F14" s="16"/>
      <c r="G14" s="15">
        <f>G15</f>
        <v>10369000</v>
      </c>
    </row>
    <row r="15" spans="1:7" ht="45.75" customHeight="1">
      <c r="A15" s="27" t="s">
        <v>15</v>
      </c>
      <c r="B15" s="31" t="s">
        <v>16</v>
      </c>
      <c r="C15" s="31"/>
      <c r="D15" s="16"/>
      <c r="E15" s="16"/>
      <c r="F15" s="16"/>
      <c r="G15" s="17">
        <v>10369000</v>
      </c>
    </row>
    <row r="16" spans="1:7" ht="29.25" customHeight="1">
      <c r="A16" s="26" t="s">
        <v>17</v>
      </c>
      <c r="B16" s="33" t="s">
        <v>18</v>
      </c>
      <c r="C16" s="33"/>
      <c r="D16" s="18" t="e">
        <f>D17+#REF!+D18+D19</f>
        <v>#REF!</v>
      </c>
      <c r="E16" s="18" t="e">
        <f>D16*1000</f>
        <v>#REF!</v>
      </c>
      <c r="F16" s="18" t="e">
        <f>F17+#REF!+F18+F19</f>
        <v>#REF!</v>
      </c>
      <c r="G16" s="15">
        <f>G17+G18+G19</f>
        <v>32406000</v>
      </c>
    </row>
    <row r="17" spans="1:7" ht="32.25" customHeight="1">
      <c r="A17" s="27" t="s">
        <v>19</v>
      </c>
      <c r="B17" s="31" t="s">
        <v>20</v>
      </c>
      <c r="C17" s="31"/>
      <c r="D17" s="19">
        <v>11271</v>
      </c>
      <c r="E17" s="19">
        <f>D17*1000</f>
        <v>11271000</v>
      </c>
      <c r="F17" s="19">
        <v>11271000</v>
      </c>
      <c r="G17" s="17">
        <v>30034000</v>
      </c>
    </row>
    <row r="18" spans="1:7" ht="21.75" customHeight="1">
      <c r="A18" s="27" t="s">
        <v>21</v>
      </c>
      <c r="B18" s="31" t="s">
        <v>22</v>
      </c>
      <c r="C18" s="31"/>
      <c r="D18" s="19">
        <v>247</v>
      </c>
      <c r="E18" s="19">
        <f>D18*1000</f>
        <v>247000</v>
      </c>
      <c r="F18" s="19">
        <v>247000</v>
      </c>
      <c r="G18" s="17">
        <v>508000</v>
      </c>
    </row>
    <row r="19" spans="1:7" ht="35.25" customHeight="1">
      <c r="A19" s="27" t="s">
        <v>23</v>
      </c>
      <c r="B19" s="31" t="s">
        <v>24</v>
      </c>
      <c r="C19" s="31"/>
      <c r="D19" s="19">
        <v>278</v>
      </c>
      <c r="E19" s="19">
        <f>D19*1000</f>
        <v>278000</v>
      </c>
      <c r="F19" s="19">
        <v>278000</v>
      </c>
      <c r="G19" s="17">
        <v>1864000</v>
      </c>
    </row>
    <row r="20" spans="1:7" ht="27.75" customHeight="1">
      <c r="A20" s="26" t="s">
        <v>25</v>
      </c>
      <c r="B20" s="33" t="s">
        <v>26</v>
      </c>
      <c r="C20" s="33"/>
      <c r="D20" s="18">
        <f>D22</f>
        <v>7</v>
      </c>
      <c r="E20" s="18">
        <f>D20*1000</f>
        <v>7000</v>
      </c>
      <c r="F20" s="18">
        <f>F22</f>
        <v>7000</v>
      </c>
      <c r="G20" s="15">
        <f>G21+G22</f>
        <v>2250000</v>
      </c>
    </row>
    <row r="21" spans="1:7" ht="19.5" customHeight="1">
      <c r="A21" s="27" t="s">
        <v>27</v>
      </c>
      <c r="B21" s="31" t="s">
        <v>28</v>
      </c>
      <c r="C21" s="31"/>
      <c r="D21" s="18"/>
      <c r="E21" s="18"/>
      <c r="F21" s="18"/>
      <c r="G21" s="17">
        <v>893000</v>
      </c>
    </row>
    <row r="22" spans="1:7" ht="22.5" customHeight="1">
      <c r="A22" s="27" t="s">
        <v>29</v>
      </c>
      <c r="B22" s="31" t="s">
        <v>30</v>
      </c>
      <c r="C22" s="31"/>
      <c r="D22" s="16">
        <v>7</v>
      </c>
      <c r="E22" s="16">
        <f>D22*1000</f>
        <v>7000</v>
      </c>
      <c r="F22" s="16">
        <v>7000</v>
      </c>
      <c r="G22" s="17">
        <v>1357000</v>
      </c>
    </row>
    <row r="23" spans="1:7" ht="30.75" customHeight="1">
      <c r="A23" s="26" t="s">
        <v>31</v>
      </c>
      <c r="B23" s="33" t="s">
        <v>32</v>
      </c>
      <c r="C23" s="33"/>
      <c r="D23" s="14">
        <f>SUM(D24:D26)</f>
        <v>1047</v>
      </c>
      <c r="E23" s="14">
        <f>D23*1000</f>
        <v>1047000</v>
      </c>
      <c r="F23" s="14">
        <f>SUM(F24:F26)</f>
        <v>1047000</v>
      </c>
      <c r="G23" s="15">
        <f>G24+G25+G26</f>
        <v>1793000</v>
      </c>
    </row>
    <row r="24" spans="1:7" ht="57.75" customHeight="1">
      <c r="A24" s="27" t="s">
        <v>33</v>
      </c>
      <c r="B24" s="31" t="s">
        <v>34</v>
      </c>
      <c r="C24" s="31"/>
      <c r="D24" s="19">
        <v>807</v>
      </c>
      <c r="E24" s="19">
        <f>D24*1000</f>
        <v>807000</v>
      </c>
      <c r="F24" s="19">
        <v>807000</v>
      </c>
      <c r="G24" s="17">
        <v>1500000</v>
      </c>
    </row>
    <row r="25" spans="1:7" ht="63.75" customHeight="1">
      <c r="A25" s="27" t="s">
        <v>35</v>
      </c>
      <c r="B25" s="31" t="s">
        <v>36</v>
      </c>
      <c r="C25" s="31"/>
      <c r="D25" s="19"/>
      <c r="E25" s="19"/>
      <c r="F25" s="19"/>
      <c r="G25" s="17">
        <v>38000</v>
      </c>
    </row>
    <row r="26" spans="1:7" ht="57.75" customHeight="1">
      <c r="A26" s="27" t="s">
        <v>37</v>
      </c>
      <c r="B26" s="31" t="s">
        <v>38</v>
      </c>
      <c r="C26" s="31"/>
      <c r="D26" s="19">
        <v>240</v>
      </c>
      <c r="E26" s="19">
        <f t="shared" ref="E26:E31" si="0">D26*1000</f>
        <v>240000</v>
      </c>
      <c r="F26" s="19">
        <v>240000</v>
      </c>
      <c r="G26" s="17">
        <v>255000</v>
      </c>
    </row>
    <row r="27" spans="1:7" ht="61.5" customHeight="1">
      <c r="A27" s="26" t="s">
        <v>39</v>
      </c>
      <c r="B27" s="33" t="s">
        <v>40</v>
      </c>
      <c r="C27" s="33"/>
      <c r="D27" s="18" t="e">
        <f>D28+#REF!+D29</f>
        <v>#REF!</v>
      </c>
      <c r="E27" s="18" t="e">
        <f t="shared" si="0"/>
        <v>#REF!</v>
      </c>
      <c r="F27" s="18" t="e">
        <f>F28+#REF!+F29</f>
        <v>#REF!</v>
      </c>
      <c r="G27" s="15">
        <f>G28+G29</f>
        <v>21102000</v>
      </c>
    </row>
    <row r="28" spans="1:7" ht="135" customHeight="1">
      <c r="A28" s="27" t="s">
        <v>41</v>
      </c>
      <c r="B28" s="31" t="s">
        <v>42</v>
      </c>
      <c r="C28" s="31"/>
      <c r="D28" s="19">
        <v>13770</v>
      </c>
      <c r="E28" s="19">
        <f t="shared" si="0"/>
        <v>13770000</v>
      </c>
      <c r="F28" s="19">
        <v>13770000</v>
      </c>
      <c r="G28" s="17">
        <v>19319000</v>
      </c>
    </row>
    <row r="29" spans="1:7" ht="120" customHeight="1">
      <c r="A29" s="27" t="s">
        <v>43</v>
      </c>
      <c r="B29" s="31" t="s">
        <v>44</v>
      </c>
      <c r="C29" s="31"/>
      <c r="D29" s="19">
        <v>281</v>
      </c>
      <c r="E29" s="19">
        <f t="shared" si="0"/>
        <v>281000</v>
      </c>
      <c r="F29" s="19">
        <v>281000</v>
      </c>
      <c r="G29" s="17">
        <v>1783000</v>
      </c>
    </row>
    <row r="30" spans="1:7" ht="35.25" customHeight="1">
      <c r="A30" s="26" t="s">
        <v>45</v>
      </c>
      <c r="B30" s="33" t="s">
        <v>46</v>
      </c>
      <c r="C30" s="33"/>
      <c r="D30" s="14">
        <f>+D31</f>
        <v>19451</v>
      </c>
      <c r="E30" s="14">
        <f t="shared" si="0"/>
        <v>19451000</v>
      </c>
      <c r="F30" s="14">
        <f>+F31</f>
        <v>19451000</v>
      </c>
      <c r="G30" s="15">
        <f>+G31</f>
        <v>24514000</v>
      </c>
    </row>
    <row r="31" spans="1:7" ht="33.75" customHeight="1">
      <c r="A31" s="27" t="s">
        <v>47</v>
      </c>
      <c r="B31" s="31" t="s">
        <v>48</v>
      </c>
      <c r="C31" s="31"/>
      <c r="D31" s="16">
        <v>19451</v>
      </c>
      <c r="E31" s="16">
        <f t="shared" si="0"/>
        <v>19451000</v>
      </c>
      <c r="F31" s="16">
        <v>19451000</v>
      </c>
      <c r="G31" s="17">
        <v>24514000</v>
      </c>
    </row>
    <row r="32" spans="1:7" ht="45.75" customHeight="1">
      <c r="A32" s="26" t="s">
        <v>49</v>
      </c>
      <c r="B32" s="33" t="s">
        <v>50</v>
      </c>
      <c r="C32" s="33"/>
      <c r="D32" s="16"/>
      <c r="E32" s="16"/>
      <c r="F32" s="16"/>
      <c r="G32" s="15">
        <f>G33</f>
        <v>170000</v>
      </c>
    </row>
    <row r="33" spans="1:7" ht="47.25" customHeight="1">
      <c r="A33" s="28" t="s">
        <v>51</v>
      </c>
      <c r="B33" s="34" t="s">
        <v>52</v>
      </c>
      <c r="C33" s="34"/>
      <c r="D33" s="16"/>
      <c r="E33" s="16"/>
      <c r="F33" s="16"/>
      <c r="G33" s="17">
        <v>170000</v>
      </c>
    </row>
    <row r="34" spans="1:7" ht="34.5" customHeight="1">
      <c r="A34" s="29" t="s">
        <v>53</v>
      </c>
      <c r="B34" s="35" t="s">
        <v>54</v>
      </c>
      <c r="C34" s="35"/>
      <c r="D34" s="20" t="e">
        <f>D35+#REF!+#REF!+#REF!+#REF!+D5+#REF!+#REF!</f>
        <v>#REF!</v>
      </c>
      <c r="E34" s="20" t="e">
        <f>D34*1000</f>
        <v>#REF!</v>
      </c>
      <c r="F34" s="20" t="e">
        <f>F35+#REF!+#REF!+#REF!+#REF!+F5+#REF!+#REF!+#REF!</f>
        <v>#REF!</v>
      </c>
      <c r="G34" s="15">
        <f>G35+G36+G37</f>
        <v>849000</v>
      </c>
    </row>
    <row r="35" spans="1:7" ht="59.25" customHeight="1">
      <c r="A35" s="30" t="s">
        <v>55</v>
      </c>
      <c r="B35" s="34" t="s">
        <v>56</v>
      </c>
      <c r="C35" s="34"/>
      <c r="D35" s="21">
        <v>11</v>
      </c>
      <c r="E35" s="21">
        <f>D35*1000</f>
        <v>11000</v>
      </c>
      <c r="F35" s="21">
        <v>11000</v>
      </c>
      <c r="G35" s="17">
        <v>421000</v>
      </c>
    </row>
    <row r="36" spans="1:7" ht="63.75" customHeight="1">
      <c r="A36" s="30" t="s">
        <v>57</v>
      </c>
      <c r="B36" s="34" t="s">
        <v>58</v>
      </c>
      <c r="C36" s="34"/>
      <c r="D36" s="21"/>
      <c r="E36" s="21"/>
      <c r="F36" s="21"/>
      <c r="G36" s="17">
        <v>23000</v>
      </c>
    </row>
    <row r="37" spans="1:7" ht="33.75" customHeight="1">
      <c r="A37" s="27" t="s">
        <v>59</v>
      </c>
      <c r="B37" s="31" t="s">
        <v>60</v>
      </c>
      <c r="C37" s="31"/>
      <c r="D37" s="16"/>
      <c r="E37" s="16"/>
      <c r="F37" s="16"/>
      <c r="G37" s="17">
        <v>405000</v>
      </c>
    </row>
    <row r="38" spans="1:7" ht="34.5" customHeight="1">
      <c r="A38" s="26" t="s">
        <v>61</v>
      </c>
      <c r="B38" s="33" t="s">
        <v>62</v>
      </c>
      <c r="C38" s="33"/>
      <c r="D38" s="18" t="e">
        <f>D39+#REF!</f>
        <v>#REF!</v>
      </c>
      <c r="E38" s="18" t="e">
        <f t="shared" ref="E38:E44" si="1">D38*1000</f>
        <v>#REF!</v>
      </c>
      <c r="F38" s="18" t="e">
        <f>F39+#REF!</f>
        <v>#REF!</v>
      </c>
      <c r="G38" s="15">
        <f>G39</f>
        <v>4039530139</v>
      </c>
    </row>
    <row r="39" spans="1:7" ht="53.25" customHeight="1">
      <c r="A39" s="26" t="s">
        <v>63</v>
      </c>
      <c r="B39" s="33" t="s">
        <v>64</v>
      </c>
      <c r="C39" s="33"/>
      <c r="D39" s="18">
        <f>D40+D41+D42+D43</f>
        <v>1809292</v>
      </c>
      <c r="E39" s="18">
        <f t="shared" si="1"/>
        <v>1809292000</v>
      </c>
      <c r="F39" s="18">
        <f>F40+F41+F42+F43</f>
        <v>1823563800</v>
      </c>
      <c r="G39" s="15">
        <f>G40+G41+G42+G43</f>
        <v>4039530139</v>
      </c>
    </row>
    <row r="40" spans="1:7" ht="33" customHeight="1">
      <c r="A40" s="27" t="s">
        <v>65</v>
      </c>
      <c r="B40" s="31" t="s">
        <v>66</v>
      </c>
      <c r="C40" s="31"/>
      <c r="D40" s="19">
        <v>1081612</v>
      </c>
      <c r="E40" s="19">
        <f t="shared" si="1"/>
        <v>1081612000</v>
      </c>
      <c r="F40" s="19">
        <v>1081612000</v>
      </c>
      <c r="G40" s="17">
        <v>2407701000</v>
      </c>
    </row>
    <row r="41" spans="1:7" ht="45" customHeight="1">
      <c r="A41" s="27" t="s">
        <v>67</v>
      </c>
      <c r="B41" s="31" t="s">
        <v>68</v>
      </c>
      <c r="C41" s="31"/>
      <c r="D41" s="19">
        <v>245800</v>
      </c>
      <c r="E41" s="19">
        <f t="shared" si="1"/>
        <v>245800000</v>
      </c>
      <c r="F41" s="19">
        <v>260067000</v>
      </c>
      <c r="G41" s="17">
        <v>959799139</v>
      </c>
    </row>
    <row r="42" spans="1:7" ht="36" customHeight="1">
      <c r="A42" s="27" t="s">
        <v>69</v>
      </c>
      <c r="B42" s="31" t="s">
        <v>70</v>
      </c>
      <c r="C42" s="31"/>
      <c r="D42" s="19">
        <v>479635</v>
      </c>
      <c r="E42" s="19">
        <f t="shared" si="1"/>
        <v>479635000</v>
      </c>
      <c r="F42" s="19">
        <v>479639800</v>
      </c>
      <c r="G42" s="17">
        <v>634307000</v>
      </c>
    </row>
    <row r="43" spans="1:7" ht="27" customHeight="1">
      <c r="A43" s="27" t="s">
        <v>71</v>
      </c>
      <c r="B43" s="31" t="s">
        <v>72</v>
      </c>
      <c r="C43" s="31"/>
      <c r="D43" s="19">
        <v>2245</v>
      </c>
      <c r="E43" s="19">
        <f t="shared" si="1"/>
        <v>2245000</v>
      </c>
      <c r="F43" s="19">
        <v>2245000</v>
      </c>
      <c r="G43" s="17">
        <v>37723000</v>
      </c>
    </row>
    <row r="44" spans="1:7" ht="24" customHeight="1">
      <c r="A44" s="22"/>
      <c r="B44" s="32" t="s">
        <v>73</v>
      </c>
      <c r="C44" s="32"/>
      <c r="D44" s="23" t="e">
        <f>D11+D38</f>
        <v>#REF!</v>
      </c>
      <c r="E44" s="23" t="e">
        <f t="shared" si="1"/>
        <v>#REF!</v>
      </c>
      <c r="F44" s="23" t="e">
        <f>F11+F38</f>
        <v>#REF!</v>
      </c>
      <c r="G44" s="24">
        <f>G11+G38</f>
        <v>4488094139</v>
      </c>
    </row>
  </sheetData>
  <mergeCells count="37">
    <mergeCell ref="A7:G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3:C43"/>
    <mergeCell ref="B44:C44"/>
    <mergeCell ref="B38:C38"/>
    <mergeCell ref="B39:C39"/>
    <mergeCell ref="B40:C40"/>
    <mergeCell ref="B41:C41"/>
    <mergeCell ref="B42:C42"/>
  </mergeCells>
  <printOptions horizontalCentered="1"/>
  <pageMargins left="0.98425196850393704" right="0.39370078740157483" top="0.78740157480314965" bottom="0.78740157480314965" header="0.39370078740157483" footer="0.51181102362204722"/>
  <pageSetup paperSize="9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oksanan</dc:creator>
  <dc:description/>
  <cp:lastModifiedBy>Ivanov</cp:lastModifiedBy>
  <cp:revision>7</cp:revision>
  <cp:lastPrinted>2023-12-14T10:14:04Z</cp:lastPrinted>
  <dcterms:created xsi:type="dcterms:W3CDTF">2005-10-21T03:16:50Z</dcterms:created>
  <dcterms:modified xsi:type="dcterms:W3CDTF">2023-12-14T10:22:06Z</dcterms:modified>
  <dc:language>ru-RU</dc:language>
</cp:coreProperties>
</file>