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0200" windowHeight="10575" tabRatio="500"/>
  </bookViews>
  <sheets>
    <sheet name="1" sheetId="1" r:id="rId1"/>
  </sheets>
  <definedNames>
    <definedName name="Print_Titles" localSheetId="0">'1'!$17:$17</definedName>
    <definedName name="_xlnm.Print_Titles" localSheetId="0">'1'!$17:$17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54" i="1"/>
  <c r="E53"/>
  <c r="E52"/>
  <c r="E51"/>
  <c r="E50"/>
  <c r="G49"/>
  <c r="F49"/>
  <c r="E49"/>
  <c r="D49"/>
  <c r="G48"/>
  <c r="F48"/>
  <c r="E48"/>
  <c r="D48"/>
  <c r="E44"/>
  <c r="G43"/>
  <c r="F43"/>
  <c r="D43"/>
  <c r="E43" s="1"/>
  <c r="G41"/>
  <c r="E40"/>
  <c r="G39"/>
  <c r="F39"/>
  <c r="D39"/>
  <c r="E39" s="1"/>
  <c r="E38"/>
  <c r="E37"/>
  <c r="G36"/>
  <c r="F36"/>
  <c r="D36"/>
  <c r="E36" s="1"/>
  <c r="G34"/>
  <c r="E33"/>
  <c r="E31"/>
  <c r="G30"/>
  <c r="F30"/>
  <c r="E30"/>
  <c r="D30"/>
  <c r="E29"/>
  <c r="G27"/>
  <c r="F27"/>
  <c r="F18" s="1"/>
  <c r="F56" s="1"/>
  <c r="D27"/>
  <c r="E27" s="1"/>
  <c r="E26"/>
  <c r="E25"/>
  <c r="E24"/>
  <c r="G23"/>
  <c r="F23"/>
  <c r="E23"/>
  <c r="D23"/>
  <c r="G21"/>
  <c r="E20"/>
  <c r="G19"/>
  <c r="F19"/>
  <c r="E19"/>
  <c r="D19"/>
  <c r="G18"/>
  <c r="G56" s="1"/>
  <c r="D18" l="1"/>
  <c r="D56" l="1"/>
  <c r="E56" s="1"/>
  <c r="E18"/>
</calcChain>
</file>

<file path=xl/sharedStrings.xml><?xml version="1.0" encoding="utf-8"?>
<sst xmlns="http://schemas.openxmlformats.org/spreadsheetml/2006/main" count="97" uniqueCount="91">
  <si>
    <t>Приложение 1</t>
  </si>
  <si>
    <t>к решению Думы Красноселькупского района "О внесении</t>
  </si>
  <si>
    <t>изменений в решение Думы Красноселькупского района</t>
  </si>
  <si>
    <t>"О бюджете Красноселькупского района на 2023 год</t>
  </si>
  <si>
    <t>и на плановый период 2024 и 2025 годов"</t>
  </si>
  <si>
    <t>к решению Думы Красноселькупского района</t>
  </si>
  <si>
    <t xml:space="preserve">Доходы бюджета Красноселькупского района на 2023 год </t>
  </si>
  <si>
    <t>руб.</t>
  </si>
  <si>
    <t>Код бюджетной классификации Российской федерации</t>
  </si>
  <si>
    <t>Наименование групп, подгрупп и статей доходов</t>
  </si>
  <si>
    <t>Сумма</t>
  </si>
  <si>
    <t>Сумма руб.</t>
  </si>
  <si>
    <t>1 00 00000 00 0000 000</t>
  </si>
  <si>
    <t>НАЛОГОВЫЕ И НЕНАЛОГОВЫЕ ДОХОДЫ</t>
  </si>
  <si>
    <t xml:space="preserve">1 01 00000 00 0000 000 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</si>
  <si>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</si>
  <si>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</si>
  <si>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</si>
  <si>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</si>
  <si>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</si>
  <si>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</si>
  <si>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</si>
  <si>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</si>
  <si>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</si>
  <si>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</si>
  <si>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</si>
  <si>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</si>
  <si>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</si>
  <si>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</si>
  <si>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</si>
  <si>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</si>
  <si>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</si>
  <si>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</si>
  <si>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</si>
  <si>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</si>
  <si>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</si>
  <si>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</si>
  <si>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</si>
  <si>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</si>
  <si>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</si>
  <si>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</si>
  <si>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</si>
  <si>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</si>
  <si>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</si>
  <si>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1 13 00000 00 0000 000</t>
  </si>
  <si>
    <t>ДОХОДЫ ОТ ОКАЗАНИЯ ПЛАТНЫХ УСЛУГ И КОМПЕНСАЦИИ ЗАТРАТ ГОСУДАРСТВА</t>
  </si>
  <si>
    <t>1 13 02000 00 0000 130</t>
  </si>
  <si>
    <t>Доходы от компенсации затрат государства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</si>
  <si>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</si>
  <si>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</si>
  <si>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</si>
  <si>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</si>
  <si>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</si>
  <si>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</si>
  <si>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</si>
  <si>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</si>
  <si>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</si>
  <si>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</si>
  <si>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</si>
  <si>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</si>
  <si>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1 14 13000 00 0000 410</t>
  </si>
  <si>
    <t>Доходы от приватизации имущества, находящегося в государственной и муниципальной собственности</t>
  </si>
  <si>
    <t>1 16 00000 00 0000 000</t>
  </si>
  <si>
    <t>ШТРАФЫ, САНКЦИИ, ВОЗМЕЩЕНИЕ УЩЕРБА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</si>
  <si>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</si>
  <si>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</si>
  <si>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</si>
  <si>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</si>
  <si>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1 16 10000 00 0000 140</t>
  </si>
  <si>
    <t>Платежи в целях возмещения причиненного ущерба (убытков)</t>
  </si>
  <si>
    <t>1 16 11000 01 0000 140</t>
  </si>
  <si>
    <t>Платежи, уплачиваемые в целях возмещения вреда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</si>
  <si>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</si>
  <si>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</si>
  <si>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</si>
  <si>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</si>
  <si>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</si>
  <si>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</si>
  <si>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</si>
  <si>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</si>
  <si>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</si>
  <si>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</si>
  <si>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>2 02 40000 00 0000 150</t>
  </si>
  <si>
    <t>Иные межбюджетные трансферты</t>
  </si>
  <si>
    <t>2 07 00000 00 0000 000</t>
  </si>
  <si>
    <t>ПРОЧИЕ БЕЗВОЗМЕЗДНЫЕ ПОСТУПЛЕНИЯ</t>
  </si>
  <si>
    <t>2 07 04000 14 0000 150</t>
  </si>
  <si>
    <t>Прочие безвозмездные поступления в бюджеты муниципальных округов</t>
  </si>
  <si>
    <t>ИТОГО ДОХОДОВ</t>
  </si>
  <si>
    <t>от 20 декабря 2022 г. №161</t>
  </si>
  <si>
    <t>от 21 февраля 2023 г. №175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</si>
</sst>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7">
    <font>
      <sz val="10"/>
      <color rgb="FF000000"/>
      <name val="Arial Cyr"/>
      <charset val="1"/>
    </font>
    <font>
      <sz val="10"/>
      <name val="Arial Cyr"/>
      <charset val="1"/>
    </font>
    <font>
      <sz val="12"/>
      <name val="Liberation Serif"/>
      <family val="1"/>
      <charset val="204"/>
    </font>
    <font>
      <sz val="11"/>
      <name val="Liberation Serif"/>
      <family val="1"/>
      <charset val="204"/>
    </font>
    <font>
      <sz val="10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b/>
      <sz val="12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2" fillId="0" borderId="0" xfId="0" applyFont="1" applyAlignment="1"/>
    <xf numFmtId="0" fontId="4" fillId="0" borderId="0" xfId="0" applyFont="1"/>
    <xf numFmtId="0" fontId="5" fillId="0" borderId="0" xfId="0" applyFont="1"/>
    <xf numFmtId="164" fontId="2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1" xfId="0" applyFont="1" applyBorder="1" applyAlignment="1">
      <alignment horizontal="left" vertical="center"/>
    </xf>
    <xf numFmtId="164" fontId="6" fillId="0" borderId="2" xfId="0" applyNumberFormat="1" applyFont="1" applyBorder="1"/>
    <xf numFmtId="4" fontId="6" fillId="0" borderId="3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164" fontId="2" fillId="0" borderId="2" xfId="0" applyNumberFormat="1" applyFont="1" applyBorder="1"/>
    <xf numFmtId="4" fontId="2" fillId="0" borderId="3" xfId="0" applyNumberFormat="1" applyFont="1" applyBorder="1" applyAlignment="1">
      <alignment vertical="center"/>
    </xf>
    <xf numFmtId="164" fontId="6" fillId="0" borderId="2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0" fontId="2" fillId="0" borderId="1" xfId="1" applyFont="1" applyBorder="1" applyAlignment="1" applyProtection="1">
      <alignment horizontal="left" vertical="center" wrapText="1"/>
      <protection hidden="1"/>
    </xf>
    <xf numFmtId="0" fontId="2" fillId="2" borderId="2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164" fontId="6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4" fontId="2" fillId="2" borderId="2" xfId="0" applyNumberFormat="1" applyFont="1" applyFill="1" applyBorder="1" applyAlignment="1">
      <alignment vertical="center"/>
    </xf>
    <xf numFmtId="0" fontId="6" fillId="0" borderId="4" xfId="0" applyFont="1" applyBorder="1" applyAlignment="1">
      <alignment horizontal="left" vertical="top"/>
    </xf>
    <xf numFmtId="164" fontId="6" fillId="0" borderId="5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4" fillId="0" borderId="0" xfId="0" applyFont="1" applyAlignment="1">
      <alignment horizontal="left"/>
    </xf>
    <xf numFmtId="0" fontId="6" fillId="0" borderId="7" xfId="0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56"/>
  <sheetViews>
    <sheetView tabSelected="1" zoomScaleNormal="100" workbookViewId="0">
      <selection activeCell="C9" sqref="C9"/>
    </sheetView>
  </sheetViews>
  <sheetFormatPr defaultColWidth="9.140625" defaultRowHeight="12.75"/>
  <cols>
    <col min="1" max="1" width="23.42578125" style="26" customWidth="1"/>
    <col min="2" max="2" width="7.140625" style="5" customWidth="1"/>
    <col min="3" max="3" width="39.5703125" style="5" customWidth="1"/>
    <col min="4" max="4" width="12.28515625" style="5" hidden="1" customWidth="1"/>
    <col min="5" max="5" width="14.42578125" style="5" hidden="1" customWidth="1"/>
    <col min="6" max="6" width="14.7109375" style="5" hidden="1" customWidth="1"/>
    <col min="7" max="7" width="18.7109375" style="5" customWidth="1"/>
    <col min="8" max="1024" width="9.140625" style="5"/>
    <col min="1025" max="16384" width="9.140625" style="6"/>
  </cols>
  <sheetData>
    <row r="1" spans="1:7" ht="14.45" customHeight="1">
      <c r="A1" s="1"/>
      <c r="B1" s="2"/>
      <c r="C1" s="3" t="s">
        <v>0</v>
      </c>
      <c r="D1" s="2"/>
      <c r="E1" s="2"/>
      <c r="F1" s="2"/>
      <c r="G1" s="4"/>
    </row>
    <row r="2" spans="1:7" ht="14.45" customHeight="1">
      <c r="A2" s="1"/>
      <c r="B2" s="2"/>
      <c r="C2" s="3" t="s">
        <v>1</v>
      </c>
      <c r="D2" s="2"/>
      <c r="E2" s="2"/>
      <c r="F2" s="2"/>
      <c r="G2" s="4"/>
    </row>
    <row r="3" spans="1:7" ht="14.45" customHeight="1">
      <c r="A3" s="1"/>
      <c r="B3" s="2"/>
      <c r="C3" s="3" t="s">
        <v>2</v>
      </c>
      <c r="D3" s="2"/>
      <c r="E3" s="2"/>
      <c r="F3" s="2"/>
      <c r="G3" s="4"/>
    </row>
    <row r="4" spans="1:7" ht="14.45" customHeight="1">
      <c r="A4" s="1"/>
      <c r="B4" s="2"/>
      <c r="C4" s="3" t="s">
        <v>3</v>
      </c>
      <c r="D4" s="2"/>
      <c r="E4" s="2"/>
      <c r="F4" s="2"/>
      <c r="G4" s="4"/>
    </row>
    <row r="5" spans="1:7" ht="14.45" customHeight="1">
      <c r="A5" s="1"/>
      <c r="B5" s="2"/>
      <c r="C5" s="3" t="s">
        <v>4</v>
      </c>
      <c r="D5" s="2"/>
      <c r="E5" s="2"/>
      <c r="F5" s="2"/>
      <c r="G5" s="4"/>
    </row>
    <row r="6" spans="1:7" ht="14.45" customHeight="1">
      <c r="A6" s="1"/>
      <c r="B6" s="2"/>
      <c r="C6" s="3" t="s">
        <v>90</v>
      </c>
      <c r="D6" s="2"/>
      <c r="E6" s="2"/>
      <c r="F6" s="2"/>
      <c r="G6" s="4"/>
    </row>
    <row r="7" spans="1:7" ht="14.45" customHeight="1">
      <c r="A7" s="1"/>
      <c r="B7" s="2"/>
      <c r="C7" s="3"/>
      <c r="D7" s="2"/>
      <c r="E7" s="2"/>
      <c r="F7" s="2"/>
      <c r="G7" s="4"/>
    </row>
    <row r="8" spans="1:7" ht="14.25" customHeight="1">
      <c r="A8" s="1"/>
      <c r="B8" s="2"/>
      <c r="C8" s="3" t="s">
        <v>0</v>
      </c>
      <c r="D8" s="2"/>
      <c r="E8" s="2"/>
      <c r="F8" s="2"/>
      <c r="G8" s="2"/>
    </row>
    <row r="9" spans="1:7" ht="26.25" customHeight="1">
      <c r="A9" s="1"/>
      <c r="B9" s="2"/>
      <c r="C9" s="3" t="s">
        <v>5</v>
      </c>
      <c r="D9" s="2"/>
      <c r="E9" s="2"/>
      <c r="F9" s="2"/>
      <c r="G9" s="2"/>
    </row>
    <row r="10" spans="1:7" ht="14.25" customHeight="1">
      <c r="A10" s="1"/>
      <c r="B10" s="2"/>
      <c r="C10" s="3" t="s">
        <v>3</v>
      </c>
      <c r="D10" s="2"/>
      <c r="E10" s="2"/>
      <c r="F10" s="2"/>
      <c r="G10" s="2"/>
    </row>
    <row r="11" spans="1:7" ht="14.25" customHeight="1">
      <c r="A11" s="1"/>
      <c r="B11" s="2"/>
      <c r="C11" s="3" t="s">
        <v>4</v>
      </c>
      <c r="D11" s="2"/>
      <c r="E11" s="2"/>
      <c r="F11" s="2"/>
      <c r="G11" s="2"/>
    </row>
    <row r="12" spans="1:7" ht="14.25" customHeight="1">
      <c r="A12" s="1"/>
      <c r="B12" s="2"/>
      <c r="C12" s="3" t="s">
        <v>89</v>
      </c>
      <c r="D12" s="2"/>
      <c r="E12" s="2"/>
      <c r="F12" s="2"/>
      <c r="G12" s="2"/>
    </row>
    <row r="13" spans="1:7" ht="21.75" customHeight="1">
      <c r="A13" s="1"/>
      <c r="B13" s="2"/>
      <c r="C13" s="2"/>
      <c r="D13" s="2"/>
      <c r="E13" s="2"/>
      <c r="F13" s="2"/>
      <c r="G13" s="2"/>
    </row>
    <row r="14" spans="1:7" ht="18.75" customHeight="1">
      <c r="A14" s="38" t="s">
        <v>6</v>
      </c>
      <c r="B14" s="38"/>
      <c r="C14" s="38"/>
      <c r="D14" s="38"/>
      <c r="E14" s="38"/>
      <c r="F14" s="38"/>
      <c r="G14" s="38"/>
    </row>
    <row r="15" spans="1:7" ht="15.75" thickBot="1">
      <c r="A15" s="1"/>
      <c r="B15" s="2"/>
      <c r="C15" s="2"/>
      <c r="E15" s="7"/>
      <c r="F15" s="7" t="s">
        <v>7</v>
      </c>
      <c r="G15" s="8" t="s">
        <v>7</v>
      </c>
    </row>
    <row r="16" spans="1:7" ht="60" customHeight="1">
      <c r="A16" s="27" t="s">
        <v>8</v>
      </c>
      <c r="B16" s="39" t="s">
        <v>9</v>
      </c>
      <c r="C16" s="39"/>
      <c r="D16" s="28" t="s">
        <v>10</v>
      </c>
      <c r="E16" s="28" t="s">
        <v>11</v>
      </c>
      <c r="F16" s="28" t="s">
        <v>10</v>
      </c>
      <c r="G16" s="29" t="s">
        <v>10</v>
      </c>
    </row>
    <row r="17" spans="1:7" ht="12" customHeight="1">
      <c r="A17" s="30">
        <v>1</v>
      </c>
      <c r="B17" s="40">
        <v>2</v>
      </c>
      <c r="C17" s="40"/>
      <c r="D17" s="31">
        <v>3</v>
      </c>
      <c r="E17" s="31"/>
      <c r="F17" s="31"/>
      <c r="G17" s="32">
        <v>3</v>
      </c>
    </row>
    <row r="18" spans="1:7" ht="30.75" customHeight="1">
      <c r="A18" s="9" t="s">
        <v>12</v>
      </c>
      <c r="B18" s="35" t="s">
        <v>13</v>
      </c>
      <c r="C18" s="35"/>
      <c r="D18" s="10" t="e">
        <f>D19+D23+D27+D30+D36+D39+#REF!+#REF!+D43</f>
        <v>#REF!</v>
      </c>
      <c r="E18" s="10" t="e">
        <f>D18*1000</f>
        <v>#REF!</v>
      </c>
      <c r="F18" s="10" t="e">
        <f>F19+F23+F27+F30+F36+F39+#REF!+#REF!+F43</f>
        <v>#REF!</v>
      </c>
      <c r="G18" s="11">
        <f>G19+G21+G23+G27+G30+G34+G36+G39+G41+G43</f>
        <v>412653202.20999998</v>
      </c>
    </row>
    <row r="19" spans="1:7" ht="21.75" customHeight="1">
      <c r="A19" s="9" t="s">
        <v>14</v>
      </c>
      <c r="B19" s="35" t="s">
        <v>15</v>
      </c>
      <c r="C19" s="35"/>
      <c r="D19" s="10">
        <f>D20</f>
        <v>178296</v>
      </c>
      <c r="E19" s="10">
        <f>D19*1000</f>
        <v>178296000</v>
      </c>
      <c r="F19" s="10">
        <f>F20</f>
        <v>178296000</v>
      </c>
      <c r="G19" s="11">
        <f>G20</f>
        <v>307268000</v>
      </c>
    </row>
    <row r="20" spans="1:7" ht="24" customHeight="1">
      <c r="A20" s="12" t="s">
        <v>16</v>
      </c>
      <c r="B20" s="33" t="s">
        <v>17</v>
      </c>
      <c r="C20" s="33"/>
      <c r="D20" s="13">
        <v>178296</v>
      </c>
      <c r="E20" s="13">
        <f>D20*1000</f>
        <v>178296000</v>
      </c>
      <c r="F20" s="13">
        <v>178296000</v>
      </c>
      <c r="G20" s="14">
        <v>307268000</v>
      </c>
    </row>
    <row r="21" spans="1:7" ht="63" customHeight="1">
      <c r="A21" s="9" t="s">
        <v>18</v>
      </c>
      <c r="B21" s="35" t="s">
        <v>19</v>
      </c>
      <c r="C21" s="35"/>
      <c r="D21" s="13"/>
      <c r="E21" s="13"/>
      <c r="F21" s="13"/>
      <c r="G21" s="11">
        <f>G22</f>
        <v>10082000</v>
      </c>
    </row>
    <row r="22" spans="1:7" ht="45.75" customHeight="1">
      <c r="A22" s="12" t="s">
        <v>20</v>
      </c>
      <c r="B22" s="33" t="s">
        <v>21</v>
      </c>
      <c r="C22" s="33"/>
      <c r="D22" s="13"/>
      <c r="E22" s="13"/>
      <c r="F22" s="13"/>
      <c r="G22" s="14">
        <v>10082000</v>
      </c>
    </row>
    <row r="23" spans="1:7" ht="24" customHeight="1">
      <c r="A23" s="9" t="s">
        <v>22</v>
      </c>
      <c r="B23" s="35" t="s">
        <v>23</v>
      </c>
      <c r="C23" s="35"/>
      <c r="D23" s="15" t="e">
        <f>D24+#REF!+D25+D26</f>
        <v>#REF!</v>
      </c>
      <c r="E23" s="15" t="e">
        <f>D23*1000</f>
        <v>#REF!</v>
      </c>
      <c r="F23" s="15" t="e">
        <f>F24+#REF!+F25+F26</f>
        <v>#REF!</v>
      </c>
      <c r="G23" s="11">
        <f>G24+G25+G26</f>
        <v>28486000</v>
      </c>
    </row>
    <row r="24" spans="1:7" ht="32.25" customHeight="1">
      <c r="A24" s="12" t="s">
        <v>24</v>
      </c>
      <c r="B24" s="33" t="s">
        <v>25</v>
      </c>
      <c r="C24" s="33"/>
      <c r="D24" s="16">
        <v>11271</v>
      </c>
      <c r="E24" s="16">
        <f>D24*1000</f>
        <v>11271000</v>
      </c>
      <c r="F24" s="16">
        <v>11271000</v>
      </c>
      <c r="G24" s="14">
        <v>26460000</v>
      </c>
    </row>
    <row r="25" spans="1:7" ht="21.75" customHeight="1">
      <c r="A25" s="12" t="s">
        <v>26</v>
      </c>
      <c r="B25" s="33" t="s">
        <v>27</v>
      </c>
      <c r="C25" s="33"/>
      <c r="D25" s="16">
        <v>247</v>
      </c>
      <c r="E25" s="16">
        <f>D25*1000</f>
        <v>247000</v>
      </c>
      <c r="F25" s="16">
        <v>247000</v>
      </c>
      <c r="G25" s="14">
        <v>482000</v>
      </c>
    </row>
    <row r="26" spans="1:7" ht="32.25" customHeight="1">
      <c r="A26" s="12" t="s">
        <v>28</v>
      </c>
      <c r="B26" s="33" t="s">
        <v>29</v>
      </c>
      <c r="C26" s="33"/>
      <c r="D26" s="16">
        <v>278</v>
      </c>
      <c r="E26" s="16">
        <f>D26*1000</f>
        <v>278000</v>
      </c>
      <c r="F26" s="16">
        <v>278000</v>
      </c>
      <c r="G26" s="14">
        <v>1544000</v>
      </c>
    </row>
    <row r="27" spans="1:7" ht="21" customHeight="1">
      <c r="A27" s="9" t="s">
        <v>30</v>
      </c>
      <c r="B27" s="35" t="s">
        <v>31</v>
      </c>
      <c r="C27" s="35"/>
      <c r="D27" s="15">
        <f>D29</f>
        <v>7</v>
      </c>
      <c r="E27" s="15">
        <f>D27*1000</f>
        <v>7000</v>
      </c>
      <c r="F27" s="15">
        <f>F29</f>
        <v>7000</v>
      </c>
      <c r="G27" s="11">
        <f>G28+G29</f>
        <v>1964000</v>
      </c>
    </row>
    <row r="28" spans="1:7" ht="19.5" customHeight="1">
      <c r="A28" s="12" t="s">
        <v>32</v>
      </c>
      <c r="B28" s="33" t="s">
        <v>33</v>
      </c>
      <c r="C28" s="33"/>
      <c r="D28" s="15"/>
      <c r="E28" s="15"/>
      <c r="F28" s="15"/>
      <c r="G28" s="14">
        <v>886000</v>
      </c>
    </row>
    <row r="29" spans="1:7" ht="18.75" customHeight="1">
      <c r="A29" s="12" t="s">
        <v>34</v>
      </c>
      <c r="B29" s="33" t="s">
        <v>35</v>
      </c>
      <c r="C29" s="33"/>
      <c r="D29" s="13">
        <v>7</v>
      </c>
      <c r="E29" s="13">
        <f>D29*1000</f>
        <v>7000</v>
      </c>
      <c r="F29" s="13">
        <v>7000</v>
      </c>
      <c r="G29" s="14">
        <v>1078000</v>
      </c>
    </row>
    <row r="30" spans="1:7" ht="21.75" customHeight="1">
      <c r="A30" s="9" t="s">
        <v>36</v>
      </c>
      <c r="B30" s="35" t="s">
        <v>37</v>
      </c>
      <c r="C30" s="35"/>
      <c r="D30" s="10">
        <f>SUM(D31:D33)</f>
        <v>1047</v>
      </c>
      <c r="E30" s="10">
        <f>D30*1000</f>
        <v>1047000</v>
      </c>
      <c r="F30" s="10">
        <f>SUM(F31:F33)</f>
        <v>1047000</v>
      </c>
      <c r="G30" s="11">
        <f>G31+G32+G33</f>
        <v>2576000</v>
      </c>
    </row>
    <row r="31" spans="1:7" ht="48.75" customHeight="1">
      <c r="A31" s="17" t="s">
        <v>38</v>
      </c>
      <c r="B31" s="33" t="s">
        <v>39</v>
      </c>
      <c r="C31" s="33"/>
      <c r="D31" s="16">
        <v>807</v>
      </c>
      <c r="E31" s="16">
        <f>D31*1000</f>
        <v>807000</v>
      </c>
      <c r="F31" s="16">
        <v>807000</v>
      </c>
      <c r="G31" s="14">
        <v>2310000</v>
      </c>
    </row>
    <row r="32" spans="1:7" ht="60.75" customHeight="1">
      <c r="A32" s="17" t="s">
        <v>40</v>
      </c>
      <c r="B32" s="33" t="s">
        <v>41</v>
      </c>
      <c r="C32" s="33"/>
      <c r="D32" s="16"/>
      <c r="E32" s="16"/>
      <c r="F32" s="16"/>
      <c r="G32" s="14">
        <v>36000</v>
      </c>
    </row>
    <row r="33" spans="1:7" ht="48.75" customHeight="1">
      <c r="A33" s="12" t="s">
        <v>42</v>
      </c>
      <c r="B33" s="33" t="s">
        <v>43</v>
      </c>
      <c r="C33" s="33"/>
      <c r="D33" s="16">
        <v>240</v>
      </c>
      <c r="E33" s="16">
        <f>D33*1000</f>
        <v>240000</v>
      </c>
      <c r="F33" s="16">
        <v>240000</v>
      </c>
      <c r="G33" s="14">
        <v>230000</v>
      </c>
    </row>
    <row r="34" spans="1:7" ht="45.75" customHeight="1">
      <c r="A34" s="9" t="s">
        <v>44</v>
      </c>
      <c r="B34" s="35" t="s">
        <v>45</v>
      </c>
      <c r="C34" s="35"/>
      <c r="D34" s="15"/>
      <c r="E34" s="10"/>
      <c r="F34" s="10"/>
      <c r="G34" s="11">
        <f>G35</f>
        <v>2925202.21</v>
      </c>
    </row>
    <row r="35" spans="1:7" ht="23.25" customHeight="1">
      <c r="A35" s="12" t="s">
        <v>46</v>
      </c>
      <c r="B35" s="33" t="s">
        <v>47</v>
      </c>
      <c r="C35" s="33"/>
      <c r="D35" s="33"/>
      <c r="E35" s="13"/>
      <c r="F35" s="13"/>
      <c r="G35" s="14">
        <v>2925202.21</v>
      </c>
    </row>
    <row r="36" spans="1:7" ht="64.5" customHeight="1">
      <c r="A36" s="9" t="s">
        <v>48</v>
      </c>
      <c r="B36" s="35" t="s">
        <v>49</v>
      </c>
      <c r="C36" s="35"/>
      <c r="D36" s="15" t="e">
        <f>D37+#REF!+D38</f>
        <v>#REF!</v>
      </c>
      <c r="E36" s="15" t="e">
        <f>D36*1000</f>
        <v>#REF!</v>
      </c>
      <c r="F36" s="15" t="e">
        <f>F37+#REF!+F38</f>
        <v>#REF!</v>
      </c>
      <c r="G36" s="11">
        <f>G37+G38</f>
        <v>16801000</v>
      </c>
    </row>
    <row r="37" spans="1:7" ht="120" customHeight="1">
      <c r="A37" s="12" t="s">
        <v>50</v>
      </c>
      <c r="B37" s="33" t="s">
        <v>51</v>
      </c>
      <c r="C37" s="33"/>
      <c r="D37" s="16">
        <v>13770</v>
      </c>
      <c r="E37" s="16">
        <f>D37*1000</f>
        <v>13770000</v>
      </c>
      <c r="F37" s="16">
        <v>13770000</v>
      </c>
      <c r="G37" s="14">
        <v>15863000</v>
      </c>
    </row>
    <row r="38" spans="1:7" ht="106.5" customHeight="1">
      <c r="A38" s="12" t="s">
        <v>52</v>
      </c>
      <c r="B38" s="33" t="s">
        <v>53</v>
      </c>
      <c r="C38" s="33"/>
      <c r="D38" s="16">
        <v>281</v>
      </c>
      <c r="E38" s="16">
        <f>D38*1000</f>
        <v>281000</v>
      </c>
      <c r="F38" s="16">
        <v>281000</v>
      </c>
      <c r="G38" s="14">
        <v>938000</v>
      </c>
    </row>
    <row r="39" spans="1:7" ht="33.75" customHeight="1">
      <c r="A39" s="9" t="s">
        <v>54</v>
      </c>
      <c r="B39" s="35" t="s">
        <v>55</v>
      </c>
      <c r="C39" s="35"/>
      <c r="D39" s="10">
        <f>+D40</f>
        <v>19451</v>
      </c>
      <c r="E39" s="10">
        <f>D39*1000</f>
        <v>19451000</v>
      </c>
      <c r="F39" s="10">
        <f>+F40</f>
        <v>19451000</v>
      </c>
      <c r="G39" s="11">
        <f>+G40</f>
        <v>40705000</v>
      </c>
    </row>
    <row r="40" spans="1:7" ht="33" customHeight="1">
      <c r="A40" s="12" t="s">
        <v>56</v>
      </c>
      <c r="B40" s="33" t="s">
        <v>57</v>
      </c>
      <c r="C40" s="33"/>
      <c r="D40" s="13">
        <v>19451</v>
      </c>
      <c r="E40" s="13">
        <f>D40*1000</f>
        <v>19451000</v>
      </c>
      <c r="F40" s="13">
        <v>19451000</v>
      </c>
      <c r="G40" s="14">
        <v>40705000</v>
      </c>
    </row>
    <row r="41" spans="1:7" ht="50.25" customHeight="1">
      <c r="A41" s="9" t="s">
        <v>58</v>
      </c>
      <c r="B41" s="35" t="s">
        <v>59</v>
      </c>
      <c r="C41" s="35"/>
      <c r="D41" s="13"/>
      <c r="E41" s="13"/>
      <c r="F41" s="13"/>
      <c r="G41" s="11">
        <f>G42</f>
        <v>590000</v>
      </c>
    </row>
    <row r="42" spans="1:7" ht="46.5" customHeight="1">
      <c r="A42" s="18" t="s">
        <v>60</v>
      </c>
      <c r="B42" s="36" t="s">
        <v>61</v>
      </c>
      <c r="C42" s="36"/>
      <c r="D42" s="13"/>
      <c r="E42" s="13"/>
      <c r="F42" s="13"/>
      <c r="G42" s="14">
        <v>590000</v>
      </c>
    </row>
    <row r="43" spans="1:7" ht="33.75" customHeight="1">
      <c r="A43" s="19" t="s">
        <v>62</v>
      </c>
      <c r="B43" s="37" t="s">
        <v>63</v>
      </c>
      <c r="C43" s="37"/>
      <c r="D43" s="20" t="e">
        <f>D44+#REF!+#REF!+#REF!+#REF!+D12+#REF!+#REF!</f>
        <v>#REF!</v>
      </c>
      <c r="E43" s="20" t="e">
        <f>D43*1000</f>
        <v>#REF!</v>
      </c>
      <c r="F43" s="20" t="e">
        <f>F44+#REF!+#REF!+#REF!+#REF!+F12+#REF!+#REF!+#REF!</f>
        <v>#REF!</v>
      </c>
      <c r="G43" s="11">
        <f>G44+G45+G46+G47</f>
        <v>1256000</v>
      </c>
    </row>
    <row r="44" spans="1:7" ht="48" customHeight="1">
      <c r="A44" s="21" t="s">
        <v>64</v>
      </c>
      <c r="B44" s="36" t="s">
        <v>65</v>
      </c>
      <c r="C44" s="36"/>
      <c r="D44" s="22">
        <v>11</v>
      </c>
      <c r="E44" s="22">
        <f>D44*1000</f>
        <v>11000</v>
      </c>
      <c r="F44" s="22">
        <v>11000</v>
      </c>
      <c r="G44" s="14">
        <v>348000</v>
      </c>
    </row>
    <row r="45" spans="1:7" ht="48" customHeight="1">
      <c r="A45" s="21" t="s">
        <v>66</v>
      </c>
      <c r="B45" s="36" t="s">
        <v>67</v>
      </c>
      <c r="C45" s="36"/>
      <c r="D45" s="22"/>
      <c r="E45" s="22"/>
      <c r="F45" s="22"/>
      <c r="G45" s="14">
        <v>23000</v>
      </c>
    </row>
    <row r="46" spans="1:7" ht="34.5" customHeight="1">
      <c r="A46" s="12" t="s">
        <v>68</v>
      </c>
      <c r="B46" s="33" t="s">
        <v>69</v>
      </c>
      <c r="C46" s="33"/>
      <c r="D46" s="13"/>
      <c r="E46" s="13"/>
      <c r="F46" s="13"/>
      <c r="G46" s="14">
        <v>278000</v>
      </c>
    </row>
    <row r="47" spans="1:7" ht="33.75" customHeight="1">
      <c r="A47" s="12" t="s">
        <v>70</v>
      </c>
      <c r="B47" s="33" t="s">
        <v>71</v>
      </c>
      <c r="C47" s="33"/>
      <c r="D47" s="13"/>
      <c r="E47" s="13"/>
      <c r="F47" s="13"/>
      <c r="G47" s="14">
        <v>607000</v>
      </c>
    </row>
    <row r="48" spans="1:7" ht="21.75" customHeight="1">
      <c r="A48" s="9" t="s">
        <v>72</v>
      </c>
      <c r="B48" s="35" t="s">
        <v>73</v>
      </c>
      <c r="C48" s="35"/>
      <c r="D48" s="15" t="e">
        <f>D49+#REF!</f>
        <v>#REF!</v>
      </c>
      <c r="E48" s="15" t="e">
        <f t="shared" ref="E48:E53" si="0">D48*1000</f>
        <v>#REF!</v>
      </c>
      <c r="F48" s="15" t="e">
        <f>F49+#REF!</f>
        <v>#REF!</v>
      </c>
      <c r="G48" s="11">
        <f>G49+G54</f>
        <v>3986549140</v>
      </c>
    </row>
    <row r="49" spans="1:7" ht="48.75" customHeight="1">
      <c r="A49" s="9" t="s">
        <v>74</v>
      </c>
      <c r="B49" s="35" t="s">
        <v>75</v>
      </c>
      <c r="C49" s="35"/>
      <c r="D49" s="15">
        <f>D50+D51+D52+D53</f>
        <v>1809292</v>
      </c>
      <c r="E49" s="15">
        <f t="shared" si="0"/>
        <v>1809292000</v>
      </c>
      <c r="F49" s="15">
        <f>F50+F51+F52+F53</f>
        <v>1823563800</v>
      </c>
      <c r="G49" s="11">
        <f>G50+G51+G52+G53</f>
        <v>3959449140</v>
      </c>
    </row>
    <row r="50" spans="1:7" ht="33" customHeight="1">
      <c r="A50" s="12" t="s">
        <v>76</v>
      </c>
      <c r="B50" s="33" t="s">
        <v>77</v>
      </c>
      <c r="C50" s="33"/>
      <c r="D50" s="16">
        <v>1081612</v>
      </c>
      <c r="E50" s="16">
        <f t="shared" si="0"/>
        <v>1081612000</v>
      </c>
      <c r="F50" s="16">
        <v>1081612000</v>
      </c>
      <c r="G50" s="14">
        <v>2255989000</v>
      </c>
    </row>
    <row r="51" spans="1:7" ht="45.75" customHeight="1">
      <c r="A51" s="12" t="s">
        <v>78</v>
      </c>
      <c r="B51" s="33" t="s">
        <v>79</v>
      </c>
      <c r="C51" s="33"/>
      <c r="D51" s="16">
        <v>245800</v>
      </c>
      <c r="E51" s="16">
        <f t="shared" si="0"/>
        <v>245800000</v>
      </c>
      <c r="F51" s="16">
        <v>260067000</v>
      </c>
      <c r="G51" s="14">
        <v>1075620140</v>
      </c>
    </row>
    <row r="52" spans="1:7" ht="30.75" customHeight="1">
      <c r="A52" s="12" t="s">
        <v>80</v>
      </c>
      <c r="B52" s="33" t="s">
        <v>81</v>
      </c>
      <c r="C52" s="33"/>
      <c r="D52" s="16">
        <v>479635</v>
      </c>
      <c r="E52" s="16">
        <f t="shared" si="0"/>
        <v>479635000</v>
      </c>
      <c r="F52" s="16">
        <v>479639800</v>
      </c>
      <c r="G52" s="14">
        <v>594461000</v>
      </c>
    </row>
    <row r="53" spans="1:7" ht="22.5" customHeight="1">
      <c r="A53" s="12" t="s">
        <v>82</v>
      </c>
      <c r="B53" s="33" t="s">
        <v>83</v>
      </c>
      <c r="C53" s="33"/>
      <c r="D53" s="16">
        <v>2245</v>
      </c>
      <c r="E53" s="16">
        <f t="shared" si="0"/>
        <v>2245000</v>
      </c>
      <c r="F53" s="16">
        <v>2245000</v>
      </c>
      <c r="G53" s="14">
        <v>33379000</v>
      </c>
    </row>
    <row r="54" spans="1:7" ht="31.5" customHeight="1">
      <c r="A54" s="9" t="s">
        <v>84</v>
      </c>
      <c r="B54" s="35" t="s">
        <v>85</v>
      </c>
      <c r="C54" s="35"/>
      <c r="D54" s="15"/>
      <c r="E54" s="15"/>
      <c r="F54" s="15"/>
      <c r="G54" s="11">
        <f>G55</f>
        <v>27100000</v>
      </c>
    </row>
    <row r="55" spans="1:7" ht="33" customHeight="1">
      <c r="A55" s="12" t="s">
        <v>86</v>
      </c>
      <c r="B55" s="33" t="s">
        <v>87</v>
      </c>
      <c r="C55" s="33"/>
      <c r="D55" s="16"/>
      <c r="E55" s="16"/>
      <c r="F55" s="16"/>
      <c r="G55" s="14">
        <v>27100000</v>
      </c>
    </row>
    <row r="56" spans="1:7" ht="24" customHeight="1">
      <c r="A56" s="23"/>
      <c r="B56" s="34" t="s">
        <v>88</v>
      </c>
      <c r="C56" s="34"/>
      <c r="D56" s="24" t="e">
        <f>D18+D48</f>
        <v>#REF!</v>
      </c>
      <c r="E56" s="24" t="e">
        <f>D56*1000</f>
        <v>#REF!</v>
      </c>
      <c r="F56" s="24" t="e">
        <f>F18+F48</f>
        <v>#REF!</v>
      </c>
      <c r="G56" s="25">
        <f>G18+G48</f>
        <v>4399202342.21</v>
      </c>
    </row>
  </sheetData>
  <mergeCells count="42">
    <mergeCell ref="A14:G14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D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5:C55"/>
    <mergeCell ref="B56:C56"/>
    <mergeCell ref="B50:C50"/>
    <mergeCell ref="B51:C51"/>
    <mergeCell ref="B52:C52"/>
    <mergeCell ref="B53:C53"/>
    <mergeCell ref="B54:C54"/>
  </mergeCells>
  <printOptions horizontalCentered="1"/>
  <pageMargins left="0.98425196850393704" right="0.39370078740157483" top="0.78740157480314965" bottom="0.78740157480314965" header="0.39370078740157483" footer="0.51181102362204722"/>
  <pageSetup paperSize="9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'1'!Print_Titles</vt:lpstr>
      <vt:lpstr>'1'!Заголовки_для_печати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oksanan</dc:creator>
  <dc:description/>
  <cp:lastModifiedBy>Ivanov</cp:lastModifiedBy>
  <cp:revision>13</cp:revision>
  <cp:lastPrinted>2023-02-22T09:22:42Z</cp:lastPrinted>
  <dcterms:created xsi:type="dcterms:W3CDTF">2005-10-21T03:16:50Z</dcterms:created>
  <dcterms:modified xsi:type="dcterms:W3CDTF">2023-02-22T09:27:42Z</dcterms:modified>
  <dc:language>ru-RU</dc:language>
</cp:coreProperties>
</file>